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 codeName="{1AED2BDD-1FA3-CEF2-32D4-FBADEFEB71E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_TAKAHAMA(NUSR)\Downloads\"/>
    </mc:Choice>
  </mc:AlternateContent>
  <xr:revisionPtr revIDLastSave="0" documentId="13_ncr:1_{9C996262-2059-421E-B241-17CC3A7D44D8}" xr6:coauthVersionLast="44" xr6:coauthVersionMax="44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水溶液" sheetId="1" state="hidden" r:id="rId1"/>
    <sheet name="原子量・Victreen係数表" sheetId="2" state="hidden" r:id="rId2"/>
    <sheet name="溶液試料判定" sheetId="3" r:id="rId3"/>
  </sheets>
  <definedNames>
    <definedName name="_xlnm.Print_Area" localSheetId="1">原子量・Victreen係数表!$A$1:$I$84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1" l="1"/>
  <c r="B8" i="1" l="1"/>
  <c r="B11" i="1" l="1"/>
  <c r="B10" i="1"/>
  <c r="B14" i="1" l="1"/>
  <c r="C14" i="1" s="1"/>
  <c r="B18" i="1"/>
  <c r="B13" i="1"/>
  <c r="B15" i="1" l="1"/>
  <c r="C15" i="1" s="1"/>
  <c r="F15" i="1" s="1"/>
</calcChain>
</file>

<file path=xl/sharedStrings.xml><?xml version="1.0" encoding="utf-8"?>
<sst xmlns="http://schemas.openxmlformats.org/spreadsheetml/2006/main" count="197" uniqueCount="115">
  <si>
    <t>試料の厚さ [cm]</t>
    <rPh sb="0" eb="2">
      <t>シリョウ</t>
    </rPh>
    <rPh sb="3" eb="4">
      <t>アツ</t>
    </rPh>
    <phoneticPr fontId="1"/>
  </si>
  <si>
    <t>試料の濃度[mol/l ,M]</t>
    <rPh sb="0" eb="2">
      <t>シリョウ</t>
    </rPh>
    <rPh sb="3" eb="5">
      <t>ノウド</t>
    </rPh>
    <phoneticPr fontId="1"/>
  </si>
  <si>
    <t>μM(highE)</t>
    <phoneticPr fontId="1"/>
  </si>
  <si>
    <t>μM(lowE)</t>
    <phoneticPr fontId="1"/>
  </si>
  <si>
    <t>⊿μM</t>
    <phoneticPr fontId="1"/>
  </si>
  <si>
    <t>←水溶液とみなすため固定</t>
    <rPh sb="1" eb="4">
      <t>スイヨウエキ</t>
    </rPh>
    <rPh sb="10" eb="12">
      <t>コテイ</t>
    </rPh>
    <phoneticPr fontId="1"/>
  </si>
  <si>
    <t>標的元素のビクトリーン係数</t>
    <rPh sb="0" eb="2">
      <t>ヒョウテキ</t>
    </rPh>
    <rPh sb="2" eb="4">
      <t>ゲンソ</t>
    </rPh>
    <rPh sb="11" eb="13">
      <t>ケイスウ</t>
    </rPh>
    <phoneticPr fontId="1"/>
  </si>
  <si>
    <t>標的原子の原子量 [g/mol]</t>
    <rPh sb="0" eb="2">
      <t>ヒョウテキ</t>
    </rPh>
    <rPh sb="2" eb="4">
      <t>ゲンシ</t>
    </rPh>
    <rPh sb="5" eb="8">
      <t>ゲンシリョウ</t>
    </rPh>
    <phoneticPr fontId="1"/>
  </si>
  <si>
    <t>H のビクトリーン係数</t>
    <rPh sb="9" eb="11">
      <t>ケイスウ</t>
    </rPh>
    <phoneticPr fontId="1"/>
  </si>
  <si>
    <t>(μt≦4になるときの厚さ)</t>
    <rPh sb="11" eb="12">
      <t>アツ</t>
    </rPh>
    <phoneticPr fontId="1"/>
  </si>
  <si>
    <t>上限のサンプル厚さ[cm]</t>
    <rPh sb="0" eb="2">
      <t>ジョウゲン</t>
    </rPh>
    <rPh sb="7" eb="8">
      <t>アツ</t>
    </rPh>
    <phoneticPr fontId="1"/>
  </si>
  <si>
    <t>O のビクトリーン係数</t>
    <rPh sb="9" eb="11">
      <t>ケイスウ</t>
    </rPh>
    <phoneticPr fontId="1"/>
  </si>
  <si>
    <t>元素名</t>
    <rPh sb="0" eb="2">
      <t>ゲンソ</t>
    </rPh>
    <rPh sb="2" eb="3">
      <t>メイ</t>
    </rPh>
    <phoneticPr fontId="1"/>
  </si>
  <si>
    <t>原子量</t>
    <rPh sb="0" eb="3">
      <t>ゲンシリョウ</t>
    </rPh>
    <phoneticPr fontId="1"/>
  </si>
  <si>
    <t>λ</t>
    <phoneticPr fontId="1"/>
  </si>
  <si>
    <t>Ci</t>
    <phoneticPr fontId="1"/>
  </si>
  <si>
    <t>Di</t>
    <phoneticPr fontId="1"/>
  </si>
  <si>
    <t>Cj</t>
    <phoneticPr fontId="1"/>
  </si>
  <si>
    <t>Dj</t>
    <phoneticPr fontId="1"/>
  </si>
  <si>
    <t>総合判定</t>
    <rPh sb="0" eb="2">
      <t>ソウゴウ</t>
    </rPh>
    <rPh sb="2" eb="4">
      <t>ハンテイ</t>
    </rPh>
    <phoneticPr fontId="1"/>
  </si>
  <si>
    <r>
      <t>試料の密度(重量分率) [g/cm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3"/>
        <charset val="128"/>
        <scheme val="minor"/>
      </rPr>
      <t>]</t>
    </r>
    <rPh sb="0" eb="2">
      <t>シリョウ</t>
    </rPh>
    <rPh sb="3" eb="5">
      <t>ミツド</t>
    </rPh>
    <rPh sb="6" eb="8">
      <t>ジュウリョウ</t>
    </rPh>
    <rPh sb="8" eb="9">
      <t>ブン</t>
    </rPh>
    <rPh sb="9" eb="10">
      <t>リツ</t>
    </rPh>
    <phoneticPr fontId="1"/>
  </si>
  <si>
    <r>
      <t>μM(lowE) [cm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/g]</t>
    </r>
    <phoneticPr fontId="1"/>
  </si>
  <si>
    <r>
      <t>μM(highE) [cm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/g]</t>
    </r>
    <phoneticPr fontId="1"/>
  </si>
  <si>
    <r>
      <t>μM(H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O) [cm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/g]</t>
    </r>
    <phoneticPr fontId="1"/>
  </si>
  <si>
    <t>原子番号</t>
    <rPh sb="0" eb="2">
      <t>ゲンシ</t>
    </rPh>
    <rPh sb="2" eb="4">
      <t>バンゴウ</t>
    </rPh>
    <phoneticPr fontId="1"/>
  </si>
  <si>
    <t>Ci</t>
  </si>
  <si>
    <t>Di</t>
  </si>
  <si>
    <r>
      <t>λ</t>
    </r>
    <r>
      <rPr>
        <i/>
        <vertAlign val="subscript"/>
        <sz val="11"/>
        <color theme="1"/>
        <rFont val="ＭＳ Ｐゴシック"/>
        <family val="3"/>
        <charset val="128"/>
        <scheme val="minor"/>
      </rPr>
      <t>abs</t>
    </r>
  </si>
  <si>
    <t>Cj</t>
  </si>
  <si>
    <t>Dj</t>
  </si>
  <si>
    <t>Edge</t>
  </si>
  <si>
    <t>H</t>
  </si>
  <si>
    <t>K</t>
  </si>
  <si>
    <t>He</t>
  </si>
  <si>
    <t>Li</t>
  </si>
  <si>
    <t>Be</t>
  </si>
  <si>
    <t>B</t>
  </si>
  <si>
    <t>N</t>
  </si>
  <si>
    <t>O</t>
  </si>
  <si>
    <t>F</t>
  </si>
  <si>
    <t>Ne</t>
  </si>
  <si>
    <t>Na</t>
  </si>
  <si>
    <t>Mg</t>
  </si>
  <si>
    <t>Al</t>
  </si>
  <si>
    <t>Si</t>
  </si>
  <si>
    <t>P</t>
  </si>
  <si>
    <t>S</t>
  </si>
  <si>
    <t>Cl</t>
  </si>
  <si>
    <t>Ar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</si>
  <si>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</si>
  <si>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</si>
  <si>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</si>
  <si>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</si>
  <si>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</si>
  <si>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</si>
  <si>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</si>
  <si>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</si>
  <si>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</si>
  <si>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</si>
  <si>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</si>
  <si>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Ga</t>
  </si>
  <si>
    <t>Ge</t>
  </si>
  <si>
    <t>As</t>
  </si>
  <si>
    <t>Se</t>
  </si>
  <si>
    <t>Br</t>
  </si>
  <si>
    <t>Kr</t>
  </si>
  <si>
    <t>Rb</t>
  </si>
  <si>
    <t>Sr</t>
  </si>
  <si>
    <t>Y</t>
  </si>
  <si>
    <t>Zr</t>
  </si>
  <si>
    <t>Nb</t>
  </si>
  <si>
    <t>Mo</t>
  </si>
  <si>
    <t>Tc</t>
  </si>
  <si>
    <t>Ru</t>
  </si>
  <si>
    <t>Rh</t>
  </si>
  <si>
    <t>Pd</t>
  </si>
  <si>
    <t>Ag</t>
  </si>
  <si>
    <t>Cd</t>
  </si>
  <si>
    <t>In</t>
  </si>
  <si>
    <t>Sn</t>
  </si>
  <si>
    <t>Sb</t>
  </si>
  <si>
    <t>Te</t>
  </si>
  <si>
    <t>I</t>
  </si>
  <si>
    <t>Xe</t>
  </si>
  <si>
    <t>Cs</t>
  </si>
  <si>
    <t>L3</t>
  </si>
  <si>
    <t>Ba</t>
  </si>
  <si>
    <t>La</t>
  </si>
  <si>
    <t>Ce</t>
  </si>
  <si>
    <t>Pr</t>
  </si>
  <si>
    <t>Nd</t>
  </si>
  <si>
    <t>Pm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</si>
  <si>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</si>
  <si>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</si>
  <si>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</si>
  <si>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</si>
  <si>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</si>
  <si>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</si>
  <si>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</si>
  <si>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</si>
  <si>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</si>
  <si>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</si>
  <si>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</si>
  <si>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</si>
  <si>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</si>
  <si>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Re</t>
  </si>
  <si>
    <t>Os</t>
  </si>
  <si>
    <t>Ir</t>
  </si>
  <si>
    <t>Pt</t>
  </si>
  <si>
    <t>Au</t>
  </si>
  <si>
    <t>Hg</t>
  </si>
  <si>
    <t>Tl</t>
  </si>
  <si>
    <t>Pb</t>
  </si>
  <si>
    <t>Bi</t>
  </si>
  <si>
    <t>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</si>
</sst>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.E+0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i/>
      <vertAlign val="sub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11" fontId="3" fillId="2" borderId="0" xfId="0" applyNumberFormat="1" applyFont="1" applyFill="1">
      <alignment vertical="center"/>
    </xf>
    <xf numFmtId="177" fontId="3" fillId="2" borderId="0" xfId="0" applyNumberFormat="1" applyFont="1" applyFill="1">
      <alignment vertical="center"/>
    </xf>
    <xf numFmtId="176" fontId="3" fillId="2" borderId="0" xfId="0" applyNumberFormat="1" applyFont="1" applyFill="1">
      <alignment vertical="center"/>
    </xf>
    <xf numFmtId="2" fontId="3" fillId="2" borderId="0" xfId="0" applyNumberFormat="1" applyFont="1" applyFill="1">
      <alignment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11" fontId="0" fillId="0" borderId="1" xfId="0" applyNumberFormat="1" applyBorder="1">
      <alignment vertical="center"/>
    </xf>
    <xf numFmtId="0" fontId="3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594360</xdr:colOff>
          <xdr:row>8</xdr:row>
          <xdr:rowOff>144780</xdr:rowOff>
        </xdr:from>
        <xdr:to>
          <xdr:col>10</xdr:col>
          <xdr:colOff>335280</xdr:colOff>
          <xdr:row>13</xdr:row>
          <xdr:rowOff>121920</xdr:rowOff>
        </xdr:to>
        <xdr:sp macro="" textlink="">
          <xdr:nvSpPr>
            <xdr:cNvPr id="1025" name="ボタン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判定用フォーム呼び出しボタン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C20"/>
  <sheetViews>
    <sheetView showGridLines="0" showRowColHeaders="0" zoomScale="115" zoomScaleNormal="115" workbookViewId="0">
      <selection activeCell="F2" sqref="F2"/>
    </sheetView>
  </sheetViews>
  <sheetFormatPr defaultColWidth="0" defaultRowHeight="13.2" zeroHeight="1" x14ac:dyDescent="0.2"/>
  <cols>
    <col min="1" max="1" width="25.77734375" style="2" customWidth="1"/>
    <col min="2" max="2" width="9.21875" style="2" customWidth="1"/>
    <col min="3" max="9" width="9" style="2" customWidth="1"/>
    <col min="10" max="16383" width="9" style="2" hidden="1"/>
    <col min="16384" max="16384" width="18.109375" style="2" hidden="1"/>
  </cols>
  <sheetData>
    <row r="1" spans="1:9" x14ac:dyDescent="0.2">
      <c r="A1" s="1"/>
      <c r="B1" s="1" t="s">
        <v>15</v>
      </c>
      <c r="C1" s="1" t="s">
        <v>16</v>
      </c>
      <c r="D1" s="1" t="s">
        <v>14</v>
      </c>
      <c r="E1" s="1" t="s">
        <v>17</v>
      </c>
      <c r="F1" s="1" t="s">
        <v>18</v>
      </c>
      <c r="G1" s="1"/>
      <c r="H1" s="1"/>
      <c r="I1" s="1"/>
    </row>
    <row r="2" spans="1:9" x14ac:dyDescent="0.2">
      <c r="A2" s="1" t="s">
        <v>6</v>
      </c>
      <c r="B2" s="1">
        <v>176</v>
      </c>
      <c r="C2" s="1">
        <v>48.3</v>
      </c>
      <c r="D2" s="1">
        <v>1.38</v>
      </c>
      <c r="E2" s="1">
        <v>15.6</v>
      </c>
      <c r="F2" s="1">
        <v>0.77900000000000003</v>
      </c>
      <c r="G2" s="1"/>
      <c r="H2" s="1"/>
      <c r="I2" s="1"/>
    </row>
    <row r="3" spans="1:9" x14ac:dyDescent="0.2">
      <c r="A3" s="1" t="s">
        <v>8</v>
      </c>
      <c r="B3" s="1">
        <v>1.2699999999999999E-2</v>
      </c>
      <c r="C3" s="3">
        <v>4.6600000000000003E-6</v>
      </c>
      <c r="D3" s="10" t="s">
        <v>5</v>
      </c>
      <c r="E3" s="10"/>
      <c r="F3" s="10"/>
      <c r="G3" s="1"/>
      <c r="H3" s="1"/>
      <c r="I3" s="1"/>
    </row>
    <row r="4" spans="1:9" x14ac:dyDescent="0.2">
      <c r="A4" s="1" t="s">
        <v>11</v>
      </c>
      <c r="B4" s="1">
        <v>3.18</v>
      </c>
      <c r="C4" s="1">
        <v>6.54E-2</v>
      </c>
      <c r="D4" s="10"/>
      <c r="E4" s="10"/>
      <c r="F4" s="10"/>
      <c r="G4" s="1"/>
      <c r="H4" s="1"/>
      <c r="I4" s="1"/>
    </row>
    <row r="5" spans="1:9" x14ac:dyDescent="0.2">
      <c r="A5" s="1" t="s">
        <v>7</v>
      </c>
      <c r="B5" s="1">
        <v>63.545999999999999</v>
      </c>
      <c r="C5" s="1"/>
      <c r="D5" s="1"/>
      <c r="E5" s="1"/>
      <c r="F5" s="1"/>
      <c r="G5" s="1"/>
      <c r="H5" s="1"/>
      <c r="I5" s="1"/>
    </row>
    <row r="6" spans="1:9" x14ac:dyDescent="0.2">
      <c r="A6" s="1" t="s">
        <v>1</v>
      </c>
      <c r="B6" s="1">
        <v>1</v>
      </c>
      <c r="C6" s="1"/>
      <c r="D6" s="1"/>
      <c r="E6" s="1"/>
      <c r="F6" s="1"/>
      <c r="G6" s="1"/>
      <c r="H6" s="1"/>
      <c r="I6" s="1"/>
    </row>
    <row r="7" spans="1:9" x14ac:dyDescent="0.2">
      <c r="A7" s="1" t="s">
        <v>0</v>
      </c>
      <c r="B7" s="1">
        <v>0.1</v>
      </c>
      <c r="C7" s="1"/>
      <c r="D7" s="1"/>
      <c r="E7" s="1"/>
      <c r="F7" s="1"/>
      <c r="G7" s="1"/>
      <c r="H7" s="1"/>
      <c r="I7" s="1"/>
    </row>
    <row r="8" spans="1:9" ht="15.6" x14ac:dyDescent="0.2">
      <c r="A8" s="1" t="s">
        <v>20</v>
      </c>
      <c r="B8" s="4">
        <f>B6*B5/1000</f>
        <v>6.3546000000000005E-2</v>
      </c>
      <c r="C8" s="1"/>
      <c r="D8" s="1"/>
      <c r="E8" s="1"/>
      <c r="F8" s="1"/>
      <c r="G8" s="1"/>
      <c r="H8" s="1"/>
      <c r="I8" s="1"/>
    </row>
    <row r="9" spans="1:9" ht="15.6" x14ac:dyDescent="0.2">
      <c r="A9" s="1" t="s">
        <v>21</v>
      </c>
      <c r="B9" s="5">
        <f>E2*D2^3-F2*D2^4</f>
        <v>38.172693238559987</v>
      </c>
      <c r="C9" s="1"/>
      <c r="D9" s="1"/>
      <c r="E9" s="1"/>
      <c r="F9" s="1"/>
      <c r="G9" s="1"/>
      <c r="H9" s="1"/>
      <c r="I9" s="1"/>
    </row>
    <row r="10" spans="1:9" ht="15.6" x14ac:dyDescent="0.2">
      <c r="A10" s="1" t="s">
        <v>22</v>
      </c>
      <c r="B10" s="5">
        <f>B2*D2^3-C2*D2^4</f>
        <v>287.36916091199998</v>
      </c>
      <c r="C10" s="1"/>
      <c r="D10" s="1"/>
      <c r="E10" s="1"/>
      <c r="F10" s="1"/>
      <c r="G10" s="1"/>
      <c r="H10" s="1"/>
      <c r="I10" s="1"/>
    </row>
    <row r="11" spans="1:9" ht="15.6" x14ac:dyDescent="0.2">
      <c r="A11" s="1" t="s">
        <v>23</v>
      </c>
      <c r="B11" s="6">
        <f>(B3*D2^3-C3*D2^4)*(2/18)+(B4*D2^3-C4*D2^4)*(16/18)</f>
        <v>7.221555695626952</v>
      </c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 t="s">
        <v>3</v>
      </c>
      <c r="B13" s="1">
        <f>(B11*(1-B8)+B9*B8)*1*B7</f>
        <v>0.91883766819301749</v>
      </c>
      <c r="C13" s="1"/>
      <c r="D13" s="1"/>
      <c r="E13" s="1"/>
      <c r="F13" s="1"/>
      <c r="G13" s="1"/>
      <c r="H13" s="1"/>
      <c r="I13" s="1"/>
    </row>
    <row r="14" spans="1:9" x14ac:dyDescent="0.2">
      <c r="A14" s="1" t="s">
        <v>2</v>
      </c>
      <c r="B14" s="1">
        <f>ROUND((B11*(1-B8)+B10*B8)*1*B7,3)</f>
        <v>2.5019999999999998</v>
      </c>
      <c r="C14" s="1" t="str">
        <f>IF(B14&gt;4,"OUT","SAFE")</f>
        <v>SAFE</v>
      </c>
      <c r="D14" s="1"/>
      <c r="E14" s="1"/>
      <c r="F14" s="1"/>
      <c r="G14" s="1"/>
      <c r="H14" s="1"/>
      <c r="I14" s="1"/>
    </row>
    <row r="15" spans="1:9" x14ac:dyDescent="0.2">
      <c r="A15" s="1" t="s">
        <v>4</v>
      </c>
      <c r="B15" s="1">
        <f>ROUND(B14-B13,3)</f>
        <v>1.583</v>
      </c>
      <c r="C15" s="1" t="str">
        <f>IF(OR(B15&gt;2),"OUT","SAFE")</f>
        <v>SAFE</v>
      </c>
      <c r="D15" s="1"/>
      <c r="E15" s="1" t="s">
        <v>19</v>
      </c>
      <c r="F15" s="1" t="str">
        <f>IF(AND(C14="SAFE",C15="SAFE"),"SAFE","OUT")</f>
        <v>SAFE</v>
      </c>
      <c r="G15" s="1"/>
      <c r="H15" s="1"/>
      <c r="I15" s="1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 t="s">
        <v>10</v>
      </c>
      <c r="B18" s="6">
        <f>ROUND(4/(B11*(1-B8)+B10*B8),3)</f>
        <v>0.16</v>
      </c>
      <c r="C18" s="1"/>
      <c r="D18" s="1"/>
      <c r="E18" s="1"/>
      <c r="F18" s="1"/>
      <c r="G18" s="1"/>
      <c r="H18" s="1"/>
      <c r="I18" s="1"/>
    </row>
    <row r="19" spans="1:9" x14ac:dyDescent="0.2">
      <c r="A19" s="1" t="s">
        <v>9</v>
      </c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</sheetData>
  <sheetProtection algorithmName="SHA-512" hashValue="tJA1MQ9xkOdgIp8nyoht+edGh2970ILlFC6EWZYEq0SQMbGxMW9/LC6dgQ4WO9L1Z9q42RlUHowtcF8r9ljZkQ==" saltValue="leQ7ylQ9MUM95NdKJhm0JQ==" spinCount="100000" sheet="1" objects="1" scenarios="1"/>
  <protectedRanges>
    <protectedRange sqref="B2:F2 B5 B6 B7 B8 B9 B10 B11 B13 B14 B15 C14 C15 F15 B18" name="範囲1"/>
  </protectedRanges>
  <mergeCells count="1">
    <mergeCell ref="D3:F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84"/>
  <sheetViews>
    <sheetView view="pageBreakPreview" zoomScale="117" zoomScaleNormal="100" zoomScaleSheetLayoutView="117" workbookViewId="0">
      <selection activeCell="D4" sqref="D4"/>
    </sheetView>
  </sheetViews>
  <sheetFormatPr defaultRowHeight="13.2" x14ac:dyDescent="0.2"/>
  <sheetData>
    <row r="1" spans="1:9" ht="15.6" x14ac:dyDescent="0.2">
      <c r="A1" s="8" t="s">
        <v>24</v>
      </c>
      <c r="B1" s="8" t="s">
        <v>12</v>
      </c>
      <c r="C1" s="8" t="s">
        <v>13</v>
      </c>
      <c r="D1" s="8" t="s">
        <v>25</v>
      </c>
      <c r="E1" s="8" t="s">
        <v>26</v>
      </c>
      <c r="F1" s="8" t="s">
        <v>27</v>
      </c>
      <c r="G1" s="8" t="s">
        <v>28</v>
      </c>
      <c r="H1" s="8" t="s">
        <v>29</v>
      </c>
      <c r="I1" s="8" t="s">
        <v>30</v>
      </c>
    </row>
    <row r="2" spans="1:9" x14ac:dyDescent="0.2">
      <c r="A2" s="8">
        <v>1</v>
      </c>
      <c r="B2" s="8" t="s">
        <v>31</v>
      </c>
      <c r="C2" s="8">
        <v>1.0079400000000001</v>
      </c>
      <c r="D2" s="8">
        <v>1.2699999999999999E-2</v>
      </c>
      <c r="E2" s="9">
        <v>4.6600000000000003E-6</v>
      </c>
      <c r="F2" s="8"/>
      <c r="G2" s="8"/>
      <c r="H2" s="8"/>
      <c r="I2" s="8" t="s">
        <v>32</v>
      </c>
    </row>
    <row r="3" spans="1:9" x14ac:dyDescent="0.2">
      <c r="A3" s="8">
        <v>2</v>
      </c>
      <c r="B3" s="8" t="s">
        <v>33</v>
      </c>
      <c r="C3" s="8">
        <v>4.0026020000000004</v>
      </c>
      <c r="D3" s="8">
        <v>5.1400000000000001E-2</v>
      </c>
      <c r="E3" s="9">
        <v>7.5199999999999998E-5</v>
      </c>
      <c r="F3" s="8"/>
      <c r="G3" s="8"/>
      <c r="H3" s="8"/>
      <c r="I3" s="8" t="s">
        <v>32</v>
      </c>
    </row>
    <row r="4" spans="1:9" x14ac:dyDescent="0.2">
      <c r="A4" s="8">
        <v>3</v>
      </c>
      <c r="B4" s="8" t="s">
        <v>34</v>
      </c>
      <c r="C4" s="8">
        <v>6.9409999999999998</v>
      </c>
      <c r="D4" s="8">
        <v>0.15</v>
      </c>
      <c r="E4" s="9">
        <v>4.9399999999999997E-4</v>
      </c>
      <c r="F4" s="8"/>
      <c r="G4" s="8"/>
      <c r="H4" s="8"/>
      <c r="I4" s="8" t="s">
        <v>32</v>
      </c>
    </row>
    <row r="5" spans="1:9" x14ac:dyDescent="0.2">
      <c r="A5" s="8">
        <v>4</v>
      </c>
      <c r="B5" s="8" t="s">
        <v>35</v>
      </c>
      <c r="C5" s="8">
        <v>9.0121819999999992</v>
      </c>
      <c r="D5" s="8">
        <v>0.36499999999999999</v>
      </c>
      <c r="E5" s="8">
        <v>2.1299999999999999E-3</v>
      </c>
      <c r="F5" s="8"/>
      <c r="G5" s="8"/>
      <c r="H5" s="8"/>
      <c r="I5" s="8" t="s">
        <v>32</v>
      </c>
    </row>
    <row r="6" spans="1:9" x14ac:dyDescent="0.2">
      <c r="A6" s="8">
        <v>5</v>
      </c>
      <c r="B6" s="8" t="s">
        <v>36</v>
      </c>
      <c r="C6" s="8">
        <v>10.811</v>
      </c>
      <c r="D6" s="8">
        <v>0.60899999999999999</v>
      </c>
      <c r="E6" s="8">
        <v>4.5100000000000001E-3</v>
      </c>
      <c r="F6" s="8"/>
      <c r="G6" s="8"/>
      <c r="H6" s="8"/>
      <c r="I6" s="8" t="s">
        <v>32</v>
      </c>
    </row>
    <row r="7" spans="1:9" x14ac:dyDescent="0.2">
      <c r="A7" s="8">
        <v>6</v>
      </c>
      <c r="B7" s="8" t="s">
        <v>114</v>
      </c>
      <c r="C7" s="8">
        <v>12.0107</v>
      </c>
      <c r="D7" s="8">
        <v>1.22</v>
      </c>
      <c r="E7" s="8">
        <v>1.4200000000000001E-2</v>
      </c>
      <c r="F7" s="8"/>
      <c r="G7" s="8"/>
      <c r="H7" s="8"/>
      <c r="I7" s="8" t="s">
        <v>32</v>
      </c>
    </row>
    <row r="8" spans="1:9" x14ac:dyDescent="0.2">
      <c r="A8" s="8">
        <v>7</v>
      </c>
      <c r="B8" s="8" t="s">
        <v>37</v>
      </c>
      <c r="C8" s="8">
        <v>14.006740000000001</v>
      </c>
      <c r="D8" s="8">
        <v>2.0499999999999998</v>
      </c>
      <c r="E8" s="8">
        <v>3.1699999999999999E-2</v>
      </c>
      <c r="F8" s="8"/>
      <c r="G8" s="8"/>
      <c r="H8" s="8"/>
      <c r="I8" s="8" t="s">
        <v>32</v>
      </c>
    </row>
    <row r="9" spans="1:9" x14ac:dyDescent="0.2">
      <c r="A9" s="8">
        <v>8</v>
      </c>
      <c r="B9" s="8" t="s">
        <v>38</v>
      </c>
      <c r="C9" s="8">
        <v>15.9994</v>
      </c>
      <c r="D9" s="8">
        <v>3.18</v>
      </c>
      <c r="E9" s="8">
        <v>6.54E-2</v>
      </c>
      <c r="F9" s="8"/>
      <c r="G9" s="8"/>
      <c r="H9" s="8"/>
      <c r="I9" s="8" t="s">
        <v>32</v>
      </c>
    </row>
    <row r="10" spans="1:9" x14ac:dyDescent="0.2">
      <c r="A10" s="8">
        <v>9</v>
      </c>
      <c r="B10" s="8" t="s">
        <v>39</v>
      </c>
      <c r="C10" s="8">
        <v>18.998403199999998</v>
      </c>
      <c r="D10" s="8">
        <v>4.5999999999999996</v>
      </c>
      <c r="E10" s="8">
        <v>0.112</v>
      </c>
      <c r="F10" s="8"/>
      <c r="G10" s="8"/>
      <c r="H10" s="8"/>
      <c r="I10" s="8" t="s">
        <v>32</v>
      </c>
    </row>
    <row r="11" spans="1:9" x14ac:dyDescent="0.2">
      <c r="A11" s="8">
        <v>10</v>
      </c>
      <c r="B11" s="8" t="s">
        <v>40</v>
      </c>
      <c r="C11" s="8">
        <v>20.1797</v>
      </c>
      <c r="D11" s="8">
        <v>6.51</v>
      </c>
      <c r="E11" s="8">
        <v>0.20599999999999999</v>
      </c>
      <c r="F11" s="8"/>
      <c r="G11" s="8"/>
      <c r="H11" s="8"/>
      <c r="I11" s="8" t="s">
        <v>32</v>
      </c>
    </row>
    <row r="12" spans="1:9" x14ac:dyDescent="0.2">
      <c r="A12" s="8">
        <v>11</v>
      </c>
      <c r="B12" s="8" t="s">
        <v>41</v>
      </c>
      <c r="C12" s="8">
        <v>22.98977</v>
      </c>
      <c r="D12" s="8">
        <v>8.67</v>
      </c>
      <c r="E12" s="8">
        <v>0.33</v>
      </c>
      <c r="F12" s="8"/>
      <c r="G12" s="8"/>
      <c r="H12" s="8"/>
      <c r="I12" s="8" t="s">
        <v>32</v>
      </c>
    </row>
    <row r="13" spans="1:9" x14ac:dyDescent="0.2">
      <c r="A13" s="8">
        <v>12</v>
      </c>
      <c r="B13" s="8" t="s">
        <v>42</v>
      </c>
      <c r="C13" s="8">
        <v>24.305</v>
      </c>
      <c r="D13" s="8">
        <v>11.3</v>
      </c>
      <c r="E13" s="8">
        <v>0.53900000000000003</v>
      </c>
      <c r="F13" s="8">
        <v>9.5116999999999994</v>
      </c>
      <c r="G13" s="8"/>
      <c r="H13" s="8"/>
      <c r="I13" s="8" t="s">
        <v>32</v>
      </c>
    </row>
    <row r="14" spans="1:9" x14ac:dyDescent="0.2">
      <c r="A14" s="8">
        <v>13</v>
      </c>
      <c r="B14" s="8" t="s">
        <v>43</v>
      </c>
      <c r="C14" s="8">
        <v>26.981538</v>
      </c>
      <c r="D14" s="8">
        <v>14.4</v>
      </c>
      <c r="E14" s="8">
        <v>0.80300000000000005</v>
      </c>
      <c r="F14" s="8">
        <v>7.9511000000000003</v>
      </c>
      <c r="G14" s="8"/>
      <c r="H14" s="8"/>
      <c r="I14" s="8" t="s">
        <v>32</v>
      </c>
    </row>
    <row r="15" spans="1:9" x14ac:dyDescent="0.2">
      <c r="A15" s="8">
        <v>14</v>
      </c>
      <c r="B15" s="8" t="s">
        <v>44</v>
      </c>
      <c r="C15" s="8">
        <v>28.0855</v>
      </c>
      <c r="D15" s="8">
        <v>18.2</v>
      </c>
      <c r="E15" s="8">
        <v>1.1000000000000001</v>
      </c>
      <c r="F15" s="8">
        <v>6.7446000000000002</v>
      </c>
      <c r="G15" s="8"/>
      <c r="H15" s="8"/>
      <c r="I15" s="8" t="s">
        <v>32</v>
      </c>
    </row>
    <row r="16" spans="1:9" x14ac:dyDescent="0.2">
      <c r="A16" s="8">
        <v>15</v>
      </c>
      <c r="B16" s="8" t="s">
        <v>45</v>
      </c>
      <c r="C16" s="8">
        <v>30.973761</v>
      </c>
      <c r="D16" s="8">
        <v>22.6</v>
      </c>
      <c r="E16" s="8">
        <v>1.55</v>
      </c>
      <c r="F16" s="8">
        <v>5.7885999999999997</v>
      </c>
      <c r="G16" s="8"/>
      <c r="H16" s="8"/>
      <c r="I16" s="8" t="s">
        <v>32</v>
      </c>
    </row>
    <row r="17" spans="1:9" x14ac:dyDescent="0.2">
      <c r="A17" s="8">
        <v>16</v>
      </c>
      <c r="B17" s="8" t="s">
        <v>46</v>
      </c>
      <c r="C17" s="8">
        <v>32.066000000000003</v>
      </c>
      <c r="D17" s="8">
        <v>27.6</v>
      </c>
      <c r="E17" s="8">
        <v>2.1800000000000002</v>
      </c>
      <c r="F17" s="8">
        <v>5.0182000000000002</v>
      </c>
      <c r="G17" s="8"/>
      <c r="H17" s="8"/>
      <c r="I17" s="8" t="s">
        <v>32</v>
      </c>
    </row>
    <row r="18" spans="1:9" x14ac:dyDescent="0.2">
      <c r="A18" s="8">
        <v>17</v>
      </c>
      <c r="B18" s="8" t="s">
        <v>47</v>
      </c>
      <c r="C18" s="8">
        <v>35.4527</v>
      </c>
      <c r="D18" s="8">
        <v>33.4</v>
      </c>
      <c r="E18" s="8">
        <v>3.03</v>
      </c>
      <c r="F18" s="8">
        <v>4.3968999999999996</v>
      </c>
      <c r="G18" s="8"/>
      <c r="H18" s="8"/>
      <c r="I18" s="8" t="s">
        <v>32</v>
      </c>
    </row>
    <row r="19" spans="1:9" x14ac:dyDescent="0.2">
      <c r="A19" s="8">
        <v>18</v>
      </c>
      <c r="B19" s="8" t="s">
        <v>48</v>
      </c>
      <c r="C19" s="8">
        <v>39.948</v>
      </c>
      <c r="D19" s="8">
        <v>40</v>
      </c>
      <c r="E19" s="8">
        <v>4.18</v>
      </c>
      <c r="F19" s="8">
        <v>3.8706999999999998</v>
      </c>
      <c r="G19" s="8"/>
      <c r="H19" s="8"/>
      <c r="I19" s="8" t="s">
        <v>32</v>
      </c>
    </row>
    <row r="20" spans="1:9" x14ac:dyDescent="0.2">
      <c r="A20" s="8">
        <v>19</v>
      </c>
      <c r="B20" s="8" t="s">
        <v>32</v>
      </c>
      <c r="C20" s="8">
        <v>39.098300000000002</v>
      </c>
      <c r="D20" s="8">
        <v>47.4</v>
      </c>
      <c r="E20" s="8">
        <v>5.59</v>
      </c>
      <c r="F20" s="8">
        <v>3.4363999999999999</v>
      </c>
      <c r="G20" s="8"/>
      <c r="H20" s="8"/>
      <c r="I20" s="8" t="s">
        <v>32</v>
      </c>
    </row>
    <row r="21" spans="1:9" x14ac:dyDescent="0.2">
      <c r="A21" s="8">
        <v>20</v>
      </c>
      <c r="B21" s="8" t="s">
        <v>49</v>
      </c>
      <c r="C21" s="8">
        <v>40.078000000000003</v>
      </c>
      <c r="D21" s="8">
        <v>55.8</v>
      </c>
      <c r="E21" s="8">
        <v>7.56</v>
      </c>
      <c r="F21" s="8">
        <v>3.0701999999999998</v>
      </c>
      <c r="G21" s="8"/>
      <c r="H21" s="8"/>
      <c r="I21" s="8" t="s">
        <v>32</v>
      </c>
    </row>
    <row r="22" spans="1:9" x14ac:dyDescent="0.2">
      <c r="A22" s="8">
        <v>21</v>
      </c>
      <c r="B22" s="8" t="s">
        <v>50</v>
      </c>
      <c r="C22" s="8">
        <v>44.955910000000003</v>
      </c>
      <c r="D22" s="8">
        <v>65.2</v>
      </c>
      <c r="E22" s="8">
        <v>9.81</v>
      </c>
      <c r="F22" s="8">
        <v>2.7570000000000001</v>
      </c>
      <c r="G22" s="8"/>
      <c r="H22" s="8"/>
      <c r="I22" s="8" t="s">
        <v>32</v>
      </c>
    </row>
    <row r="23" spans="1:9" x14ac:dyDescent="0.2">
      <c r="A23" s="8">
        <v>22</v>
      </c>
      <c r="B23" s="8" t="s">
        <v>51</v>
      </c>
      <c r="C23" s="8">
        <v>47.887</v>
      </c>
      <c r="D23" s="8">
        <v>75.599999999999994</v>
      </c>
      <c r="E23" s="8">
        <v>12.3</v>
      </c>
      <c r="F23" s="8">
        <v>2.4969999999999999</v>
      </c>
      <c r="G23" s="8">
        <v>5.15</v>
      </c>
      <c r="H23" s="8">
        <v>0.153</v>
      </c>
      <c r="I23" s="8" t="s">
        <v>32</v>
      </c>
    </row>
    <row r="24" spans="1:9" x14ac:dyDescent="0.2">
      <c r="A24" s="8">
        <v>23</v>
      </c>
      <c r="B24" s="8" t="s">
        <v>52</v>
      </c>
      <c r="C24" s="8">
        <v>50.941499999999998</v>
      </c>
      <c r="D24" s="8">
        <v>86.9</v>
      </c>
      <c r="E24" s="8">
        <v>15.1</v>
      </c>
      <c r="F24" s="8">
        <v>2.2690000000000001</v>
      </c>
      <c r="G24" s="8">
        <v>6.14</v>
      </c>
      <c r="H24" s="8">
        <v>0.20300000000000001</v>
      </c>
      <c r="I24" s="8" t="s">
        <v>32</v>
      </c>
    </row>
    <row r="25" spans="1:9" x14ac:dyDescent="0.2">
      <c r="A25" s="8">
        <v>24</v>
      </c>
      <c r="B25" s="8" t="s">
        <v>53</v>
      </c>
      <c r="C25" s="8">
        <v>51.996099999999998</v>
      </c>
      <c r="D25" s="8">
        <v>99</v>
      </c>
      <c r="E25" s="8">
        <v>18.2</v>
      </c>
      <c r="F25" s="8">
        <v>2.0699999999999998</v>
      </c>
      <c r="G25" s="8">
        <v>7.24</v>
      </c>
      <c r="H25" s="8">
        <v>0.26800000000000002</v>
      </c>
      <c r="I25" s="8" t="s">
        <v>32</v>
      </c>
    </row>
    <row r="26" spans="1:9" x14ac:dyDescent="0.2">
      <c r="A26" s="8">
        <v>25</v>
      </c>
      <c r="B26" s="8" t="s">
        <v>54</v>
      </c>
      <c r="C26" s="8">
        <v>54.938048999999999</v>
      </c>
      <c r="D26" s="8">
        <v>112</v>
      </c>
      <c r="E26" s="8">
        <v>22.3</v>
      </c>
      <c r="F26" s="8">
        <v>1.8959999999999999</v>
      </c>
      <c r="G26" s="8">
        <v>8.51</v>
      </c>
      <c r="H26" s="8">
        <v>0.34399999999999997</v>
      </c>
      <c r="I26" s="8" t="s">
        <v>32</v>
      </c>
    </row>
    <row r="27" spans="1:9" x14ac:dyDescent="0.2">
      <c r="A27" s="8">
        <v>26</v>
      </c>
      <c r="B27" s="8" t="s">
        <v>55</v>
      </c>
      <c r="C27" s="8">
        <v>55.844999999999999</v>
      </c>
      <c r="D27" s="8">
        <v>126</v>
      </c>
      <c r="E27" s="8">
        <v>27.2</v>
      </c>
      <c r="F27" s="8">
        <v>1.7430000000000001</v>
      </c>
      <c r="G27" s="8">
        <v>9.9499999999999993</v>
      </c>
      <c r="H27" s="8">
        <v>0.433</v>
      </c>
      <c r="I27" s="8" t="s">
        <v>32</v>
      </c>
    </row>
    <row r="28" spans="1:9" x14ac:dyDescent="0.2">
      <c r="A28" s="8">
        <v>27</v>
      </c>
      <c r="B28" s="8" t="s">
        <v>56</v>
      </c>
      <c r="C28" s="8">
        <v>58.933199999999999</v>
      </c>
      <c r="D28" s="8">
        <v>141</v>
      </c>
      <c r="E28" s="8">
        <v>33.200000000000003</v>
      </c>
      <c r="F28" s="8">
        <v>1.6080000000000001</v>
      </c>
      <c r="G28" s="8">
        <v>11.6</v>
      </c>
      <c r="H28" s="8">
        <v>0.53500000000000003</v>
      </c>
      <c r="I28" s="8" t="s">
        <v>32</v>
      </c>
    </row>
    <row r="29" spans="1:9" x14ac:dyDescent="0.2">
      <c r="A29" s="8">
        <v>28</v>
      </c>
      <c r="B29" s="8" t="s">
        <v>57</v>
      </c>
      <c r="C29" s="8">
        <v>58.693399999999997</v>
      </c>
      <c r="D29" s="8">
        <v>158</v>
      </c>
      <c r="E29" s="8">
        <v>40.1</v>
      </c>
      <c r="F29" s="8">
        <v>1.488</v>
      </c>
      <c r="G29" s="8">
        <v>13.4</v>
      </c>
      <c r="H29" s="8">
        <v>0.65100000000000002</v>
      </c>
      <c r="I29" s="8" t="s">
        <v>32</v>
      </c>
    </row>
    <row r="30" spans="1:9" x14ac:dyDescent="0.2">
      <c r="A30" s="8">
        <v>29</v>
      </c>
      <c r="B30" s="8" t="s">
        <v>58</v>
      </c>
      <c r="C30" s="8">
        <v>63.545999999999999</v>
      </c>
      <c r="D30" s="8">
        <v>176</v>
      </c>
      <c r="E30" s="8">
        <v>48.3</v>
      </c>
      <c r="F30" s="8">
        <v>1.38</v>
      </c>
      <c r="G30" s="8">
        <v>15.6</v>
      </c>
      <c r="H30" s="8">
        <v>0.77900000000000003</v>
      </c>
      <c r="I30" s="8" t="s">
        <v>32</v>
      </c>
    </row>
    <row r="31" spans="1:9" x14ac:dyDescent="0.2">
      <c r="A31" s="8">
        <v>30</v>
      </c>
      <c r="B31" s="8" t="s">
        <v>59</v>
      </c>
      <c r="C31" s="8">
        <v>65.39</v>
      </c>
      <c r="D31" s="8">
        <v>195</v>
      </c>
      <c r="E31" s="8">
        <v>57.7</v>
      </c>
      <c r="F31" s="8">
        <v>1.2829999999999999</v>
      </c>
      <c r="G31" s="8">
        <v>17.8</v>
      </c>
      <c r="H31" s="8">
        <v>0.93700000000000006</v>
      </c>
      <c r="I31" s="8" t="s">
        <v>32</v>
      </c>
    </row>
    <row r="32" spans="1:9" x14ac:dyDescent="0.2">
      <c r="A32" s="8">
        <v>31</v>
      </c>
      <c r="B32" s="8" t="s">
        <v>60</v>
      </c>
      <c r="C32" s="8">
        <v>69.722999999999999</v>
      </c>
      <c r="D32" s="8">
        <v>216</v>
      </c>
      <c r="E32" s="8">
        <v>68.599999999999994</v>
      </c>
      <c r="F32" s="8">
        <v>1.196</v>
      </c>
      <c r="G32" s="8">
        <v>20.2</v>
      </c>
      <c r="H32" s="8">
        <v>1.1299999999999999</v>
      </c>
      <c r="I32" s="8" t="s">
        <v>32</v>
      </c>
    </row>
    <row r="33" spans="1:9" x14ac:dyDescent="0.2">
      <c r="A33" s="8">
        <v>32</v>
      </c>
      <c r="B33" s="8" t="s">
        <v>61</v>
      </c>
      <c r="C33" s="8">
        <v>72.61</v>
      </c>
      <c r="D33" s="8">
        <v>238</v>
      </c>
      <c r="E33" s="8">
        <v>81.099999999999994</v>
      </c>
      <c r="F33" s="8">
        <v>1.117</v>
      </c>
      <c r="G33" s="8">
        <v>22.7</v>
      </c>
      <c r="H33" s="8">
        <v>1.37</v>
      </c>
      <c r="I33" s="8" t="s">
        <v>32</v>
      </c>
    </row>
    <row r="34" spans="1:9" x14ac:dyDescent="0.2">
      <c r="A34" s="8">
        <v>33</v>
      </c>
      <c r="B34" s="8" t="s">
        <v>62</v>
      </c>
      <c r="C34" s="8">
        <v>74.921599999999998</v>
      </c>
      <c r="D34" s="8">
        <v>262</v>
      </c>
      <c r="E34" s="8">
        <v>95.4</v>
      </c>
      <c r="F34" s="8">
        <v>1.0449999999999999</v>
      </c>
      <c r="G34" s="8">
        <v>25.3</v>
      </c>
      <c r="H34" s="8">
        <v>1.67</v>
      </c>
      <c r="I34" s="8" t="s">
        <v>32</v>
      </c>
    </row>
    <row r="35" spans="1:9" x14ac:dyDescent="0.2">
      <c r="A35" s="8">
        <v>34</v>
      </c>
      <c r="B35" s="8" t="s">
        <v>63</v>
      </c>
      <c r="C35" s="8">
        <v>78.959999999999994</v>
      </c>
      <c r="D35" s="8">
        <v>287</v>
      </c>
      <c r="E35" s="8">
        <v>112</v>
      </c>
      <c r="F35" s="8">
        <v>0.98</v>
      </c>
      <c r="G35" s="8">
        <v>28</v>
      </c>
      <c r="H35" s="8">
        <v>2.02</v>
      </c>
      <c r="I35" s="8" t="s">
        <v>32</v>
      </c>
    </row>
    <row r="36" spans="1:9" x14ac:dyDescent="0.2">
      <c r="A36" s="8">
        <v>35</v>
      </c>
      <c r="B36" s="8" t="s">
        <v>64</v>
      </c>
      <c r="C36" s="8">
        <v>79.903999999999996</v>
      </c>
      <c r="D36" s="8">
        <v>314</v>
      </c>
      <c r="E36" s="8">
        <v>130</v>
      </c>
      <c r="F36" s="8">
        <v>0.92</v>
      </c>
      <c r="G36" s="8">
        <v>30.9</v>
      </c>
      <c r="H36" s="8">
        <v>2.4300000000000002</v>
      </c>
      <c r="I36" s="8" t="s">
        <v>32</v>
      </c>
    </row>
    <row r="37" spans="1:9" x14ac:dyDescent="0.2">
      <c r="A37" s="8">
        <v>36</v>
      </c>
      <c r="B37" s="8" t="s">
        <v>65</v>
      </c>
      <c r="C37" s="8">
        <v>83.8</v>
      </c>
      <c r="D37" s="8">
        <v>343</v>
      </c>
      <c r="E37" s="8">
        <v>151</v>
      </c>
      <c r="F37" s="8">
        <v>0.86550000000000005</v>
      </c>
      <c r="G37" s="8">
        <v>33.9</v>
      </c>
      <c r="H37" s="8">
        <v>2.92</v>
      </c>
      <c r="I37" s="8" t="s">
        <v>32</v>
      </c>
    </row>
    <row r="38" spans="1:9" x14ac:dyDescent="0.2">
      <c r="A38" s="8">
        <v>37</v>
      </c>
      <c r="B38" s="8" t="s">
        <v>66</v>
      </c>
      <c r="C38" s="8">
        <v>85.467799999999997</v>
      </c>
      <c r="D38" s="8">
        <v>374</v>
      </c>
      <c r="E38" s="8">
        <v>174</v>
      </c>
      <c r="F38" s="8">
        <v>0.8155</v>
      </c>
      <c r="G38" s="8">
        <v>37.1</v>
      </c>
      <c r="H38" s="8">
        <v>3.48</v>
      </c>
      <c r="I38" s="8" t="s">
        <v>32</v>
      </c>
    </row>
    <row r="39" spans="1:9" x14ac:dyDescent="0.2">
      <c r="A39" s="8">
        <v>38</v>
      </c>
      <c r="B39" s="8" t="s">
        <v>67</v>
      </c>
      <c r="C39" s="8">
        <v>87.62</v>
      </c>
      <c r="D39" s="8">
        <v>406</v>
      </c>
      <c r="E39" s="8">
        <v>200</v>
      </c>
      <c r="F39" s="8">
        <v>0.76970000000000005</v>
      </c>
      <c r="G39" s="8">
        <v>40.5</v>
      </c>
      <c r="H39" s="8">
        <v>4.1399999999999997</v>
      </c>
      <c r="I39" s="8" t="s">
        <v>32</v>
      </c>
    </row>
    <row r="40" spans="1:9" x14ac:dyDescent="0.2">
      <c r="A40" s="8">
        <v>39</v>
      </c>
      <c r="B40" s="8" t="s">
        <v>68</v>
      </c>
      <c r="C40" s="8">
        <v>88.905850000000001</v>
      </c>
      <c r="D40" s="8">
        <v>441</v>
      </c>
      <c r="E40" s="8">
        <v>229</v>
      </c>
      <c r="F40" s="8">
        <v>0.72760000000000002</v>
      </c>
      <c r="G40" s="8">
        <v>44.1</v>
      </c>
      <c r="H40" s="8">
        <v>4.88</v>
      </c>
      <c r="I40" s="8" t="s">
        <v>32</v>
      </c>
    </row>
    <row r="41" spans="1:9" x14ac:dyDescent="0.2">
      <c r="A41" s="8">
        <v>40</v>
      </c>
      <c r="B41" s="8" t="s">
        <v>69</v>
      </c>
      <c r="C41" s="8">
        <v>91.224000000000004</v>
      </c>
      <c r="D41" s="8">
        <v>477</v>
      </c>
      <c r="E41" s="8">
        <v>261</v>
      </c>
      <c r="F41" s="8">
        <v>0.68879999999999997</v>
      </c>
      <c r="G41" s="8">
        <v>47.9</v>
      </c>
      <c r="H41" s="8">
        <v>5.72</v>
      </c>
      <c r="I41" s="8" t="s">
        <v>32</v>
      </c>
    </row>
    <row r="42" spans="1:9" x14ac:dyDescent="0.2">
      <c r="A42" s="8">
        <v>41</v>
      </c>
      <c r="B42" s="8" t="s">
        <v>70</v>
      </c>
      <c r="C42" s="8">
        <v>92.906379999999999</v>
      </c>
      <c r="D42" s="8">
        <v>515</v>
      </c>
      <c r="E42" s="8">
        <v>296</v>
      </c>
      <c r="F42" s="8">
        <v>0.65290000000000004</v>
      </c>
      <c r="G42" s="8">
        <v>51.9</v>
      </c>
      <c r="H42" s="8">
        <v>6.67</v>
      </c>
      <c r="I42" s="8" t="s">
        <v>32</v>
      </c>
    </row>
    <row r="43" spans="1:9" x14ac:dyDescent="0.2">
      <c r="A43" s="8">
        <v>42</v>
      </c>
      <c r="B43" s="8" t="s">
        <v>71</v>
      </c>
      <c r="C43" s="8">
        <v>95.94</v>
      </c>
      <c r="D43" s="8">
        <v>555</v>
      </c>
      <c r="E43" s="8">
        <v>336</v>
      </c>
      <c r="F43" s="8">
        <v>0.61980000000000002</v>
      </c>
      <c r="G43" s="8">
        <v>56.2</v>
      </c>
      <c r="H43" s="8">
        <v>7.73</v>
      </c>
      <c r="I43" s="8" t="s">
        <v>32</v>
      </c>
    </row>
    <row r="44" spans="1:9" x14ac:dyDescent="0.2">
      <c r="A44" s="8">
        <v>43</v>
      </c>
      <c r="B44" s="8" t="s">
        <v>72</v>
      </c>
      <c r="C44" s="8"/>
      <c r="D44" s="8">
        <v>597</v>
      </c>
      <c r="E44" s="8">
        <v>379</v>
      </c>
      <c r="F44" s="8">
        <v>0.58909999999999996</v>
      </c>
      <c r="G44" s="8">
        <v>60.7</v>
      </c>
      <c r="H44" s="8">
        <v>8.91</v>
      </c>
      <c r="I44" s="8" t="s">
        <v>32</v>
      </c>
    </row>
    <row r="45" spans="1:9" x14ac:dyDescent="0.2">
      <c r="A45" s="8">
        <v>44</v>
      </c>
      <c r="B45" s="8" t="s">
        <v>73</v>
      </c>
      <c r="C45" s="8">
        <v>101.07</v>
      </c>
      <c r="D45" s="8">
        <v>641</v>
      </c>
      <c r="E45" s="8">
        <v>427</v>
      </c>
      <c r="F45" s="8">
        <v>0.56000000000000005</v>
      </c>
      <c r="G45" s="8">
        <v>65.5</v>
      </c>
      <c r="H45" s="8">
        <v>10.1</v>
      </c>
      <c r="I45" s="8" t="s">
        <v>32</v>
      </c>
    </row>
    <row r="46" spans="1:9" x14ac:dyDescent="0.2">
      <c r="A46" s="8">
        <v>45</v>
      </c>
      <c r="B46" s="8" t="s">
        <v>74</v>
      </c>
      <c r="C46" s="8">
        <v>102.9055</v>
      </c>
      <c r="D46" s="8">
        <v>686</v>
      </c>
      <c r="E46" s="8">
        <v>479</v>
      </c>
      <c r="F46" s="8">
        <v>0.53400000000000003</v>
      </c>
      <c r="G46" s="8">
        <v>70.5</v>
      </c>
      <c r="H46" s="8">
        <v>11.4</v>
      </c>
      <c r="I46" s="8" t="s">
        <v>32</v>
      </c>
    </row>
    <row r="47" spans="1:9" x14ac:dyDescent="0.2">
      <c r="A47" s="8">
        <v>46</v>
      </c>
      <c r="B47" s="8" t="s">
        <v>75</v>
      </c>
      <c r="C47" s="8">
        <v>106.42</v>
      </c>
      <c r="D47" s="8">
        <v>734</v>
      </c>
      <c r="E47" s="8">
        <v>537</v>
      </c>
      <c r="F47" s="8">
        <v>0.50900000000000001</v>
      </c>
      <c r="G47" s="8">
        <v>75.8</v>
      </c>
      <c r="H47" s="8">
        <v>12.8</v>
      </c>
      <c r="I47" s="8" t="s">
        <v>32</v>
      </c>
    </row>
    <row r="48" spans="1:9" x14ac:dyDescent="0.2">
      <c r="A48" s="8">
        <v>47</v>
      </c>
      <c r="B48" s="8" t="s">
        <v>76</v>
      </c>
      <c r="C48" s="8">
        <v>107.8682</v>
      </c>
      <c r="D48" s="8">
        <v>784</v>
      </c>
      <c r="E48" s="8">
        <v>599</v>
      </c>
      <c r="F48" s="8">
        <v>0.48599999999999999</v>
      </c>
      <c r="G48" s="8">
        <v>81.400000000000006</v>
      </c>
      <c r="H48" s="8">
        <v>14.3</v>
      </c>
      <c r="I48" s="8" t="s">
        <v>32</v>
      </c>
    </row>
    <row r="49" spans="1:9" x14ac:dyDescent="0.2">
      <c r="A49" s="8">
        <v>48</v>
      </c>
      <c r="B49" s="8" t="s">
        <v>77</v>
      </c>
      <c r="C49" s="8">
        <v>112.411</v>
      </c>
      <c r="D49" s="8">
        <v>835</v>
      </c>
      <c r="E49" s="8">
        <v>667</v>
      </c>
      <c r="F49" s="8">
        <v>0.46400000000000002</v>
      </c>
      <c r="G49" s="8">
        <v>87.4</v>
      </c>
      <c r="H49" s="8">
        <v>15.9</v>
      </c>
      <c r="I49" s="8" t="s">
        <v>32</v>
      </c>
    </row>
    <row r="50" spans="1:9" x14ac:dyDescent="0.2">
      <c r="A50" s="8">
        <v>49</v>
      </c>
      <c r="B50" s="8" t="s">
        <v>78</v>
      </c>
      <c r="C50" s="8">
        <v>114.818</v>
      </c>
      <c r="D50" s="8">
        <v>889</v>
      </c>
      <c r="E50" s="8">
        <v>741</v>
      </c>
      <c r="F50" s="8">
        <v>0.44400000000000001</v>
      </c>
      <c r="G50" s="8">
        <v>93.6</v>
      </c>
      <c r="H50" s="8">
        <v>17.7</v>
      </c>
      <c r="I50" s="8" t="s">
        <v>32</v>
      </c>
    </row>
    <row r="51" spans="1:9" x14ac:dyDescent="0.2">
      <c r="A51" s="8">
        <v>50</v>
      </c>
      <c r="B51" s="8" t="s">
        <v>79</v>
      </c>
      <c r="C51" s="8">
        <v>118.71</v>
      </c>
      <c r="D51" s="8">
        <v>944</v>
      </c>
      <c r="E51" s="8">
        <v>821</v>
      </c>
      <c r="F51" s="8">
        <v>0.42499999999999999</v>
      </c>
      <c r="G51" s="8">
        <v>100</v>
      </c>
      <c r="H51" s="8">
        <v>19.7</v>
      </c>
      <c r="I51" s="8" t="s">
        <v>32</v>
      </c>
    </row>
    <row r="52" spans="1:9" x14ac:dyDescent="0.2">
      <c r="A52" s="8">
        <v>51</v>
      </c>
      <c r="B52" s="8" t="s">
        <v>80</v>
      </c>
      <c r="C52" s="8">
        <v>121.76</v>
      </c>
      <c r="D52" s="8">
        <v>1000</v>
      </c>
      <c r="E52" s="8">
        <v>908</v>
      </c>
      <c r="F52" s="8">
        <v>0.40660000000000002</v>
      </c>
      <c r="G52" s="8">
        <v>107</v>
      </c>
      <c r="H52" s="8">
        <v>21.8</v>
      </c>
      <c r="I52" s="8" t="s">
        <v>32</v>
      </c>
    </row>
    <row r="53" spans="1:9" x14ac:dyDescent="0.2">
      <c r="A53" s="8">
        <v>52</v>
      </c>
      <c r="B53" s="8" t="s">
        <v>81</v>
      </c>
      <c r="C53" s="8">
        <v>127.6</v>
      </c>
      <c r="D53" s="8">
        <v>1060</v>
      </c>
      <c r="E53" s="8">
        <v>1000</v>
      </c>
      <c r="F53" s="8">
        <v>0.38969999999999999</v>
      </c>
      <c r="G53" s="8">
        <v>114</v>
      </c>
      <c r="H53" s="8">
        <v>24.3</v>
      </c>
      <c r="I53" s="8" t="s">
        <v>32</v>
      </c>
    </row>
    <row r="54" spans="1:9" x14ac:dyDescent="0.2">
      <c r="A54" s="8">
        <v>53</v>
      </c>
      <c r="B54" s="8" t="s">
        <v>82</v>
      </c>
      <c r="C54" s="8">
        <v>126.90447</v>
      </c>
      <c r="D54" s="8">
        <v>1120</v>
      </c>
      <c r="E54" s="8">
        <v>1100</v>
      </c>
      <c r="F54" s="8">
        <v>0.37380000000000002</v>
      </c>
      <c r="G54" s="8">
        <v>122</v>
      </c>
      <c r="H54" s="8">
        <v>27.1</v>
      </c>
      <c r="I54" s="8" t="s">
        <v>32</v>
      </c>
    </row>
    <row r="55" spans="1:9" x14ac:dyDescent="0.2">
      <c r="A55" s="8">
        <v>54</v>
      </c>
      <c r="B55" s="8" t="s">
        <v>83</v>
      </c>
      <c r="C55" s="8">
        <v>131.29</v>
      </c>
      <c r="D55" s="8">
        <v>1180</v>
      </c>
      <c r="E55" s="8">
        <v>1210</v>
      </c>
      <c r="F55" s="8">
        <v>0.35849999999999999</v>
      </c>
      <c r="G55" s="8">
        <v>130</v>
      </c>
      <c r="H55" s="8">
        <v>30.2</v>
      </c>
      <c r="I55" s="8" t="s">
        <v>32</v>
      </c>
    </row>
    <row r="56" spans="1:9" x14ac:dyDescent="0.2">
      <c r="A56" s="8">
        <v>55</v>
      </c>
      <c r="B56" s="8" t="s">
        <v>84</v>
      </c>
      <c r="C56" s="8">
        <v>132.90545</v>
      </c>
      <c r="D56" s="8">
        <v>51.7</v>
      </c>
      <c r="E56" s="8">
        <v>6.87</v>
      </c>
      <c r="F56" s="8">
        <v>2.4739</v>
      </c>
      <c r="G56" s="8">
        <v>17</v>
      </c>
      <c r="H56" s="8">
        <v>1.38</v>
      </c>
      <c r="I56" s="8" t="s">
        <v>85</v>
      </c>
    </row>
    <row r="57" spans="1:9" x14ac:dyDescent="0.2">
      <c r="A57" s="8">
        <v>56</v>
      </c>
      <c r="B57" s="8" t="s">
        <v>86</v>
      </c>
      <c r="C57" s="8">
        <v>137.327</v>
      </c>
      <c r="D57" s="8">
        <v>56.3</v>
      </c>
      <c r="E57" s="8">
        <v>7.86</v>
      </c>
      <c r="F57" s="8">
        <v>2.3628</v>
      </c>
      <c r="G57" s="8">
        <v>19.2</v>
      </c>
      <c r="H57" s="8">
        <v>1.72</v>
      </c>
      <c r="I57" s="8" t="s">
        <v>85</v>
      </c>
    </row>
    <row r="58" spans="1:9" x14ac:dyDescent="0.2">
      <c r="A58" s="8">
        <v>57</v>
      </c>
      <c r="B58" s="8" t="s">
        <v>87</v>
      </c>
      <c r="C58" s="8">
        <v>138.90549999999999</v>
      </c>
      <c r="D58" s="8">
        <v>61.2</v>
      </c>
      <c r="E58" s="8">
        <v>8.9600000000000009</v>
      </c>
      <c r="F58" s="8">
        <v>2.2582</v>
      </c>
      <c r="G58" s="8">
        <v>21.5</v>
      </c>
      <c r="H58" s="8">
        <v>2.0699999999999998</v>
      </c>
      <c r="I58" s="8" t="s">
        <v>85</v>
      </c>
    </row>
    <row r="59" spans="1:9" x14ac:dyDescent="0.2">
      <c r="A59" s="8">
        <v>58</v>
      </c>
      <c r="B59" s="8" t="s">
        <v>88</v>
      </c>
      <c r="C59" s="8">
        <v>140.11500000000001</v>
      </c>
      <c r="D59" s="8">
        <v>66.3</v>
      </c>
      <c r="E59" s="8">
        <v>10.199999999999999</v>
      </c>
      <c r="F59" s="8">
        <v>2.1638999999999999</v>
      </c>
      <c r="G59" s="8">
        <v>23.8</v>
      </c>
      <c r="H59" s="8">
        <v>2.44</v>
      </c>
      <c r="I59" s="8" t="s">
        <v>85</v>
      </c>
    </row>
    <row r="60" spans="1:9" x14ac:dyDescent="0.2">
      <c r="A60" s="8">
        <v>59</v>
      </c>
      <c r="B60" s="8" t="s">
        <v>89</v>
      </c>
      <c r="C60" s="8">
        <v>140.90764999999999</v>
      </c>
      <c r="D60" s="8">
        <v>71.7</v>
      </c>
      <c r="E60" s="8">
        <v>11.5</v>
      </c>
      <c r="F60" s="8">
        <v>2.077</v>
      </c>
      <c r="G60" s="8">
        <v>26.1</v>
      </c>
      <c r="H60" s="8">
        <v>2.83</v>
      </c>
      <c r="I60" s="8" t="s">
        <v>85</v>
      </c>
    </row>
    <row r="61" spans="1:9" x14ac:dyDescent="0.2">
      <c r="A61" s="8">
        <v>60</v>
      </c>
      <c r="B61" s="8" t="s">
        <v>90</v>
      </c>
      <c r="C61" s="8">
        <v>144.24</v>
      </c>
      <c r="D61" s="8">
        <v>77.400000000000006</v>
      </c>
      <c r="E61" s="8">
        <v>13</v>
      </c>
      <c r="F61" s="8">
        <v>1.9946999999999999</v>
      </c>
      <c r="G61" s="8">
        <v>28.4</v>
      </c>
      <c r="H61" s="8">
        <v>3.24</v>
      </c>
      <c r="I61" s="8" t="s">
        <v>85</v>
      </c>
    </row>
    <row r="62" spans="1:9" x14ac:dyDescent="0.2">
      <c r="A62" s="8">
        <v>61</v>
      </c>
      <c r="B62" s="8" t="s">
        <v>91</v>
      </c>
      <c r="C62" s="8"/>
      <c r="D62" s="8">
        <v>83.3</v>
      </c>
      <c r="E62" s="8">
        <v>14.7</v>
      </c>
      <c r="F62" s="8">
        <v>1.917</v>
      </c>
      <c r="G62" s="8">
        <v>30.7</v>
      </c>
      <c r="H62" s="8">
        <v>3.67</v>
      </c>
      <c r="I62" s="8" t="s">
        <v>85</v>
      </c>
    </row>
    <row r="63" spans="1:9" x14ac:dyDescent="0.2">
      <c r="A63" s="8">
        <v>62</v>
      </c>
      <c r="B63" s="8" t="s">
        <v>92</v>
      </c>
      <c r="C63" s="8">
        <v>150.36000000000001</v>
      </c>
      <c r="D63" s="8">
        <v>89.6</v>
      </c>
      <c r="E63" s="8">
        <v>16.5</v>
      </c>
      <c r="F63" s="8">
        <v>1.8445</v>
      </c>
      <c r="G63" s="8">
        <v>33.1</v>
      </c>
      <c r="H63" s="8">
        <v>4.12</v>
      </c>
      <c r="I63" s="8" t="s">
        <v>85</v>
      </c>
    </row>
    <row r="64" spans="1:9" x14ac:dyDescent="0.2">
      <c r="A64" s="8">
        <v>63</v>
      </c>
      <c r="B64" s="8" t="s">
        <v>93</v>
      </c>
      <c r="C64" s="8">
        <v>151.964</v>
      </c>
      <c r="D64" s="8">
        <v>96.1</v>
      </c>
      <c r="E64" s="8">
        <v>18.5</v>
      </c>
      <c r="F64" s="8">
        <v>1.7753000000000001</v>
      </c>
      <c r="G64" s="8">
        <v>35.4</v>
      </c>
      <c r="H64" s="8">
        <v>4.6100000000000003</v>
      </c>
      <c r="I64" s="8" t="s">
        <v>85</v>
      </c>
    </row>
    <row r="65" spans="1:9" x14ac:dyDescent="0.2">
      <c r="A65" s="8">
        <v>64</v>
      </c>
      <c r="B65" s="8" t="s">
        <v>94</v>
      </c>
      <c r="C65" s="8">
        <v>157.25</v>
      </c>
      <c r="D65" s="8">
        <v>103</v>
      </c>
      <c r="E65" s="8">
        <v>20.7</v>
      </c>
      <c r="F65" s="8">
        <v>1.7094</v>
      </c>
      <c r="G65" s="8">
        <v>37.799999999999997</v>
      </c>
      <c r="H65" s="8">
        <v>5.1100000000000003</v>
      </c>
      <c r="I65" s="8" t="s">
        <v>85</v>
      </c>
    </row>
    <row r="66" spans="1:9" x14ac:dyDescent="0.2">
      <c r="A66" s="8">
        <v>65</v>
      </c>
      <c r="B66" s="8" t="s">
        <v>95</v>
      </c>
      <c r="C66" s="8">
        <v>158.92534000000001</v>
      </c>
      <c r="D66" s="8">
        <v>110</v>
      </c>
      <c r="E66" s="8">
        <v>23.1</v>
      </c>
      <c r="F66" s="8">
        <v>1.6486000000000001</v>
      </c>
      <c r="G66" s="8">
        <v>40.299999999999997</v>
      </c>
      <c r="H66" s="8">
        <v>5.64</v>
      </c>
      <c r="I66" s="8" t="s">
        <v>85</v>
      </c>
    </row>
    <row r="67" spans="1:9" x14ac:dyDescent="0.2">
      <c r="A67" s="8">
        <v>66</v>
      </c>
      <c r="B67" s="8" t="s">
        <v>96</v>
      </c>
      <c r="C67" s="8">
        <v>162.5</v>
      </c>
      <c r="D67" s="8">
        <v>118</v>
      </c>
      <c r="E67" s="8">
        <v>25.7</v>
      </c>
      <c r="F67" s="8">
        <v>1.579</v>
      </c>
      <c r="G67" s="8">
        <v>42.8</v>
      </c>
      <c r="H67" s="8">
        <v>6.2</v>
      </c>
      <c r="I67" s="8" t="s">
        <v>85</v>
      </c>
    </row>
    <row r="68" spans="1:9" x14ac:dyDescent="0.2">
      <c r="A68" s="8">
        <v>67</v>
      </c>
      <c r="B68" s="8" t="s">
        <v>97</v>
      </c>
      <c r="C68" s="8">
        <v>164.93031999999999</v>
      </c>
      <c r="D68" s="8">
        <v>125</v>
      </c>
      <c r="E68" s="8">
        <v>28.5</v>
      </c>
      <c r="F68" s="8">
        <v>1.5353000000000001</v>
      </c>
      <c r="G68" s="8">
        <v>45.4</v>
      </c>
      <c r="H68" s="8">
        <v>6.79</v>
      </c>
      <c r="I68" s="8" t="s">
        <v>85</v>
      </c>
    </row>
    <row r="69" spans="1:9" x14ac:dyDescent="0.2">
      <c r="A69" s="8">
        <v>68</v>
      </c>
      <c r="B69" s="8" t="s">
        <v>98</v>
      </c>
      <c r="C69" s="8">
        <v>167.26</v>
      </c>
      <c r="D69" s="8">
        <v>133</v>
      </c>
      <c r="E69" s="8">
        <v>31.6</v>
      </c>
      <c r="F69" s="8">
        <v>1.4822</v>
      </c>
      <c r="G69" s="8">
        <v>48</v>
      </c>
      <c r="H69" s="8">
        <v>7.41</v>
      </c>
      <c r="I69" s="8" t="s">
        <v>85</v>
      </c>
    </row>
    <row r="70" spans="1:9" x14ac:dyDescent="0.2">
      <c r="A70" s="8">
        <v>69</v>
      </c>
      <c r="B70" s="8" t="s">
        <v>99</v>
      </c>
      <c r="C70" s="8">
        <v>168.93421000000001</v>
      </c>
      <c r="D70" s="8">
        <v>142</v>
      </c>
      <c r="E70" s="8">
        <v>34.799999999999997</v>
      </c>
      <c r="F70" s="8">
        <v>1.4328000000000001</v>
      </c>
      <c r="G70" s="8">
        <v>50.7</v>
      </c>
      <c r="H70" s="8">
        <v>8.06</v>
      </c>
      <c r="I70" s="8" t="s">
        <v>85</v>
      </c>
    </row>
    <row r="71" spans="1:9" x14ac:dyDescent="0.2">
      <c r="A71" s="8">
        <v>70</v>
      </c>
      <c r="B71" s="8" t="s">
        <v>100</v>
      </c>
      <c r="C71" s="8">
        <v>173.04</v>
      </c>
      <c r="D71" s="8">
        <v>151</v>
      </c>
      <c r="E71" s="8">
        <v>38.4</v>
      </c>
      <c r="F71" s="8">
        <v>1.3861000000000001</v>
      </c>
      <c r="G71" s="8">
        <v>53.4</v>
      </c>
      <c r="H71" s="8">
        <v>8.75</v>
      </c>
      <c r="I71" s="8" t="s">
        <v>85</v>
      </c>
    </row>
    <row r="72" spans="1:9" x14ac:dyDescent="0.2">
      <c r="A72" s="8">
        <v>71</v>
      </c>
      <c r="B72" s="8" t="s">
        <v>101</v>
      </c>
      <c r="C72" s="8">
        <v>174.96700000000001</v>
      </c>
      <c r="D72" s="8">
        <v>160</v>
      </c>
      <c r="E72" s="8">
        <v>42.2</v>
      </c>
      <c r="F72" s="8">
        <v>1.3413999999999999</v>
      </c>
      <c r="G72" s="8">
        <v>56.2</v>
      </c>
      <c r="H72" s="8">
        <v>9.4700000000000006</v>
      </c>
      <c r="I72" s="8" t="s">
        <v>85</v>
      </c>
    </row>
    <row r="73" spans="1:9" x14ac:dyDescent="0.2">
      <c r="A73" s="8">
        <v>72</v>
      </c>
      <c r="B73" s="8" t="s">
        <v>102</v>
      </c>
      <c r="C73" s="8">
        <v>178.49</v>
      </c>
      <c r="D73" s="8">
        <v>169</v>
      </c>
      <c r="E73" s="8">
        <v>46.2</v>
      </c>
      <c r="F73" s="8">
        <v>1.2970999999999999</v>
      </c>
      <c r="G73" s="8">
        <v>59.2</v>
      </c>
      <c r="H73" s="8">
        <v>10.199999999999999</v>
      </c>
      <c r="I73" s="8" t="s">
        <v>85</v>
      </c>
    </row>
    <row r="74" spans="1:9" x14ac:dyDescent="0.2">
      <c r="A74" s="8">
        <v>73</v>
      </c>
      <c r="B74" s="8" t="s">
        <v>103</v>
      </c>
      <c r="C74" s="8">
        <v>180.9479</v>
      </c>
      <c r="D74" s="8">
        <v>179</v>
      </c>
      <c r="E74" s="8">
        <v>50.5</v>
      </c>
      <c r="F74" s="8">
        <v>1.2551000000000001</v>
      </c>
      <c r="G74" s="8">
        <v>62.2</v>
      </c>
      <c r="H74" s="8">
        <v>11</v>
      </c>
      <c r="I74" s="8" t="s">
        <v>85</v>
      </c>
    </row>
    <row r="75" spans="1:9" x14ac:dyDescent="0.2">
      <c r="A75" s="8">
        <v>74</v>
      </c>
      <c r="B75" s="8" t="s">
        <v>104</v>
      </c>
      <c r="C75" s="8">
        <v>183.84</v>
      </c>
      <c r="D75" s="8">
        <v>190</v>
      </c>
      <c r="E75" s="8">
        <v>55.2</v>
      </c>
      <c r="F75" s="8">
        <v>1.2154</v>
      </c>
      <c r="G75" s="8">
        <v>65.3</v>
      </c>
      <c r="H75" s="8">
        <v>11.9</v>
      </c>
      <c r="I75" s="8" t="s">
        <v>85</v>
      </c>
    </row>
    <row r="76" spans="1:9" x14ac:dyDescent="0.2">
      <c r="A76" s="8">
        <v>75</v>
      </c>
      <c r="B76" s="8" t="s">
        <v>105</v>
      </c>
      <c r="C76" s="8">
        <v>186.20699999999999</v>
      </c>
      <c r="D76" s="8">
        <v>200</v>
      </c>
      <c r="E76" s="8">
        <v>60.1</v>
      </c>
      <c r="F76" s="8">
        <v>1.177</v>
      </c>
      <c r="G76" s="8">
        <v>68.400000000000006</v>
      </c>
      <c r="H76" s="8">
        <v>12.7</v>
      </c>
      <c r="I76" s="8" t="s">
        <v>85</v>
      </c>
    </row>
    <row r="77" spans="1:9" x14ac:dyDescent="0.2">
      <c r="A77" s="8">
        <v>76</v>
      </c>
      <c r="B77" s="8" t="s">
        <v>106</v>
      </c>
      <c r="C77" s="8">
        <v>190.23</v>
      </c>
      <c r="D77" s="8">
        <v>212</v>
      </c>
      <c r="E77" s="8">
        <v>65.400000000000006</v>
      </c>
      <c r="F77" s="8">
        <v>1.1404000000000001</v>
      </c>
      <c r="G77" s="8">
        <v>71.8</v>
      </c>
      <c r="H77" s="8">
        <v>13.6</v>
      </c>
      <c r="I77" s="8" t="s">
        <v>85</v>
      </c>
    </row>
    <row r="78" spans="1:9" x14ac:dyDescent="0.2">
      <c r="A78" s="8">
        <v>77</v>
      </c>
      <c r="B78" s="8" t="s">
        <v>107</v>
      </c>
      <c r="C78" s="8">
        <v>192.21700000000001</v>
      </c>
      <c r="D78" s="8">
        <v>223</v>
      </c>
      <c r="E78" s="8">
        <v>70.900000000000006</v>
      </c>
      <c r="F78" s="8">
        <v>1.1055999999999999</v>
      </c>
      <c r="G78" s="8">
        <v>75.2</v>
      </c>
      <c r="H78" s="8">
        <v>14.6</v>
      </c>
      <c r="I78" s="8" t="s">
        <v>85</v>
      </c>
    </row>
    <row r="79" spans="1:9" x14ac:dyDescent="0.2">
      <c r="A79" s="8">
        <v>78</v>
      </c>
      <c r="B79" s="8" t="s">
        <v>108</v>
      </c>
      <c r="C79" s="8">
        <v>195.078</v>
      </c>
      <c r="D79" s="8">
        <v>235</v>
      </c>
      <c r="E79" s="8">
        <v>76.8</v>
      </c>
      <c r="F79" s="8">
        <v>1.0724</v>
      </c>
      <c r="G79" s="8">
        <v>78.7</v>
      </c>
      <c r="H79" s="8">
        <v>15.6</v>
      </c>
      <c r="I79" s="8" t="s">
        <v>85</v>
      </c>
    </row>
    <row r="80" spans="1:9" x14ac:dyDescent="0.2">
      <c r="A80" s="8">
        <v>79</v>
      </c>
      <c r="B80" s="8" t="s">
        <v>109</v>
      </c>
      <c r="C80" s="8">
        <v>196.96655000000001</v>
      </c>
      <c r="D80" s="8">
        <v>247</v>
      </c>
      <c r="E80" s="8">
        <v>83</v>
      </c>
      <c r="F80" s="8">
        <v>1.0399</v>
      </c>
      <c r="G80" s="8">
        <v>82.3</v>
      </c>
      <c r="H80" s="8">
        <v>16.600000000000001</v>
      </c>
      <c r="I80" s="8" t="s">
        <v>85</v>
      </c>
    </row>
    <row r="81" spans="1:9" x14ac:dyDescent="0.2">
      <c r="A81" s="8">
        <v>80</v>
      </c>
      <c r="B81" s="8" t="s">
        <v>110</v>
      </c>
      <c r="C81" s="8">
        <v>200.59</v>
      </c>
      <c r="D81" s="8">
        <v>260</v>
      </c>
      <c r="E81" s="8">
        <v>89.6</v>
      </c>
      <c r="F81" s="8">
        <v>1.0089999999999999</v>
      </c>
      <c r="G81" s="8">
        <v>86.1</v>
      </c>
      <c r="H81" s="8">
        <v>17.7</v>
      </c>
      <c r="I81" s="8" t="s">
        <v>85</v>
      </c>
    </row>
    <row r="82" spans="1:9" x14ac:dyDescent="0.2">
      <c r="A82" s="8">
        <v>81</v>
      </c>
      <c r="B82" s="8" t="s">
        <v>111</v>
      </c>
      <c r="C82" s="8">
        <v>204.38329999999999</v>
      </c>
      <c r="D82" s="8">
        <v>274</v>
      </c>
      <c r="E82" s="8">
        <v>96.6</v>
      </c>
      <c r="F82" s="8">
        <v>0.97929999999999995</v>
      </c>
      <c r="G82" s="8">
        <v>90</v>
      </c>
      <c r="H82" s="8">
        <v>18.899999999999999</v>
      </c>
      <c r="I82" s="8" t="s">
        <v>85</v>
      </c>
    </row>
    <row r="83" spans="1:9" x14ac:dyDescent="0.2">
      <c r="A83" s="8">
        <v>82</v>
      </c>
      <c r="B83" s="8" t="s">
        <v>112</v>
      </c>
      <c r="C83" s="8">
        <v>207.2</v>
      </c>
      <c r="D83" s="8">
        <v>287</v>
      </c>
      <c r="E83" s="8">
        <v>104</v>
      </c>
      <c r="F83" s="8">
        <v>0.95030000000000003</v>
      </c>
      <c r="G83" s="8">
        <v>94.1</v>
      </c>
      <c r="H83" s="8">
        <v>20</v>
      </c>
      <c r="I83" s="8" t="s">
        <v>85</v>
      </c>
    </row>
    <row r="84" spans="1:9" x14ac:dyDescent="0.2">
      <c r="A84" s="8">
        <v>83</v>
      </c>
      <c r="B84" s="8" t="s">
        <v>113</v>
      </c>
      <c r="C84" s="8">
        <v>208.98038</v>
      </c>
      <c r="D84" s="8">
        <v>302</v>
      </c>
      <c r="E84" s="8">
        <v>112</v>
      </c>
      <c r="F84" s="8">
        <v>0.9234</v>
      </c>
      <c r="G84" s="8">
        <v>98.3</v>
      </c>
      <c r="H84" s="8">
        <v>21.3</v>
      </c>
      <c r="I84" s="8" t="s">
        <v>85</v>
      </c>
    </row>
  </sheetData>
  <sheetProtection algorithmName="SHA-512" hashValue="XZzESujb0LQ8o8uQORBtY3qA7H3jYKSt76Sge601LA8ezyWiYH/CdLXDj9KETj+Hjyy0LNpH/dXS/96hmM1GLA==" saltValue="Eh5S2ui2oQaj125Y+FZ97A==" spinCount="100000" sheet="1" objects="1" scenarios="1"/>
  <phoneticPr fontId="1"/>
  <pageMargins left="0.7" right="0.7" top="0.75" bottom="0.75" header="0.3" footer="0.3"/>
  <pageSetup paperSize="9" scale="71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showGridLines="0" showRowColHeaders="0" tabSelected="1" workbookViewId="0">
      <selection activeCell="H15" sqref="H15"/>
    </sheetView>
  </sheetViews>
  <sheetFormatPr defaultRowHeight="13.2" x14ac:dyDescent="0.2"/>
  <cols>
    <col min="1" max="16384" width="8.88671875" style="7"/>
  </cols>
  <sheetData/>
  <sheetProtection password="CF82" sheet="1" objects="1" scenarios="1"/>
  <phoneticPr fontId="1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ボタン 1">
              <controlPr defaultSize="0" print="0" autoFill="0" autoPict="0" macro="[0]!UserForm1Show">
                <anchor moveWithCells="1" sizeWithCells="1">
                  <from>
                    <xdr:col>4</xdr:col>
                    <xdr:colOff>594360</xdr:colOff>
                    <xdr:row>8</xdr:row>
                    <xdr:rowOff>144780</xdr:rowOff>
                  </from>
                  <to>
                    <xdr:col>10</xdr:col>
                    <xdr:colOff>335280</xdr:colOff>
                    <xdr:row>13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水溶液</vt:lpstr>
      <vt:lpstr>原子量・Victreen係数表</vt:lpstr>
      <vt:lpstr>溶液試料判定</vt:lpstr>
      <vt:lpstr>原子量・Victreen係数表!Print_Area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s2014-009</dc:creator>
  <cp:lastModifiedBy>K_TAKAHAMA(NUSR)</cp:lastModifiedBy>
  <dcterms:created xsi:type="dcterms:W3CDTF">2015-09-18T02:29:15Z</dcterms:created>
  <dcterms:modified xsi:type="dcterms:W3CDTF">2019-09-20T02:19:42Z</dcterms:modified>
</cp:coreProperties>
</file>